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<sst xmlns="http://schemas.openxmlformats.org/spreadsheetml/2006/main" count="11" uniqueCount="11">
  <si>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</si>
  <si>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y</t>
  </si>
  <si>
    <t>L, Overall Length, in</t>
  </si>
  <si>
    <t>R, Base Radius, in</t>
  </si>
  <si>
    <t>dx, Length Increment, in</t>
  </si>
  <si>
    <t>Body Station, in</t>
  </si>
  <si>
    <t>Ogive Radius, in</t>
  </si>
  <si>
    <r>
      <t>Wetted area,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Swet</t>
    </r>
  </si>
  <si>
    <r>
      <t>Volume Moment About the Base, 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M</t>
    </r>
  </si>
  <si>
    <t xml:space="preserve">Defining Circle Radius, in, a </t>
  </si>
  <si>
    <t>Volume Centoid, in from Base,Xbar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</si>
</sst>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Ogive Nose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Sheet1!$H$5:$H$17</c:f>
              <c:numCache/>
            </c:numRef>
          </c:xVal>
          <c:yVal>
            <c:numRef>
              <c:f>Sheet1!$I$5:$I$17</c:f>
              <c:numCache/>
            </c:numRef>
          </c:yVal>
          <c:smooth val="1"/>
        </c:ser>
        <c:axId val="28832036"/>
        <c:axId val="58161733"/>
      </c:scatterChart>
      <c:valAx>
        <c:axId val="2883203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Station, in from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crossBetween val="midCat"/>
        <c:dispUnits/>
      </c:valAx>
      <c:valAx>
        <c:axId val="5816173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Radius,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10</xdr:col>
      <xdr:colOff>9525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609600" y="3333750"/>
        <a:ext cx="62103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4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9.57421875" style="0" customWidth="1"/>
    <col min="3" max="3" width="10.00390625" style="0" customWidth="1"/>
    <col min="4" max="4" width="13.28125" style="0" customWidth="1"/>
    <col min="5" max="5" width="11.8515625" style="0" customWidth="1"/>
    <col min="10" max="10" width="11.7109375" style="0" customWidth="1"/>
    <col min="11" max="11" width="20.28125" style="0" customWidth="1"/>
    <col min="12" max="12" width="15.8515625" style="0" customWidth="1"/>
  </cols>
  <sheetData>
    <row r="4" spans="2:12" ht="33" customHeight="1">
      <c r="B4" s="5" t="s">
        <v>3</v>
      </c>
      <c r="C4" s="5" t="s">
        <v>2</v>
      </c>
      <c r="D4" s="5" t="s">
        <v>9</v>
      </c>
      <c r="E4" s="5" t="s">
        <v>4</v>
      </c>
      <c r="F4" s="6" t="s">
        <v>0</v>
      </c>
      <c r="G4" s="6" t="s">
        <v>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</row>
    <row r="5" spans="2:12" ht="12.75">
      <c r="B5" s="1">
        <v>3</v>
      </c>
      <c r="C5" s="1">
        <v>30</v>
      </c>
      <c r="D5" s="2">
        <f>(C5^2+B5^2)/(2*B5)</f>
        <v>151.5</v>
      </c>
      <c r="E5" s="1">
        <v>2.5</v>
      </c>
      <c r="F5" s="2">
        <v>0</v>
      </c>
      <c r="G5" s="2">
        <f>SQRT($D$5^2-F5^2)</f>
        <v>151.5</v>
      </c>
      <c r="H5" s="3">
        <f>$C$5-F5</f>
        <v>30</v>
      </c>
      <c r="I5" s="3">
        <f>$B$5-$D$5+G5</f>
        <v>3</v>
      </c>
      <c r="J5" s="3">
        <f>2*PI()*D5*((B5-D5)*ASIN(C5/D5)+C5)</f>
        <v>379.24770454077316</v>
      </c>
      <c r="K5" s="3">
        <f>2*PI()*D5*(C5^2/2+(B5-D5)*(D5-SQRT(D5^2-C5^2)))</f>
        <v>4283.561583169682</v>
      </c>
      <c r="L5" s="3">
        <f>C5-K5/J5</f>
        <v>18.705108740587896</v>
      </c>
    </row>
    <row r="6" spans="6:9" ht="12.75">
      <c r="F6">
        <f>F5+$E$5</f>
        <v>2.5</v>
      </c>
      <c r="G6">
        <f aca="true" t="shared" si="0" ref="G6:G17">SQRT($D$5^2-F6^2)</f>
        <v>151.47937153289223</v>
      </c>
      <c r="H6" s="3">
        <f>$C$5-F6</f>
        <v>27.5</v>
      </c>
      <c r="I6" s="3">
        <f aca="true" t="shared" si="1" ref="I6:I17">$B$5-$D$5+G6</f>
        <v>2.9793715328922303</v>
      </c>
    </row>
    <row r="7" spans="6:9" ht="12.75">
      <c r="F7">
        <f aca="true" t="shared" si="2" ref="F7:F17">F6+$E$5</f>
        <v>5</v>
      </c>
      <c r="G7">
        <f t="shared" si="0"/>
        <v>151.4174692695661</v>
      </c>
      <c r="H7" s="3">
        <f aca="true" t="shared" si="3" ref="H7:H17">$C$5-F7</f>
        <v>25</v>
      </c>
      <c r="I7" s="3">
        <f t="shared" si="1"/>
        <v>2.917469269566112</v>
      </c>
    </row>
    <row r="8" spans="6:9" ht="12.75">
      <c r="F8">
        <f t="shared" si="2"/>
        <v>7.5</v>
      </c>
      <c r="G8">
        <f t="shared" si="0"/>
        <v>151.3142425550219</v>
      </c>
      <c r="H8" s="3">
        <f t="shared" si="3"/>
        <v>22.5</v>
      </c>
      <c r="I8" s="3">
        <f t="shared" si="1"/>
        <v>2.814242555021906</v>
      </c>
    </row>
    <row r="9" spans="6:9" ht="12.75">
      <c r="F9">
        <f t="shared" si="2"/>
        <v>10</v>
      </c>
      <c r="G9">
        <f t="shared" si="0"/>
        <v>151.16960673362883</v>
      </c>
      <c r="H9" s="3">
        <f t="shared" si="3"/>
        <v>20</v>
      </c>
      <c r="I9" s="3">
        <f t="shared" si="1"/>
        <v>2.669606733628825</v>
      </c>
    </row>
    <row r="10" spans="6:9" ht="12.75">
      <c r="F10">
        <f t="shared" si="2"/>
        <v>12.5</v>
      </c>
      <c r="G10">
        <f t="shared" si="0"/>
        <v>150.98344280085814</v>
      </c>
      <c r="H10" s="3">
        <f t="shared" si="3"/>
        <v>17.5</v>
      </c>
      <c r="I10" s="3">
        <f t="shared" si="1"/>
        <v>2.4834428008581426</v>
      </c>
    </row>
    <row r="11" spans="6:9" ht="12.75">
      <c r="F11">
        <f t="shared" si="2"/>
        <v>15</v>
      </c>
      <c r="G11">
        <f t="shared" si="0"/>
        <v>150.75559691102683</v>
      </c>
      <c r="H11" s="3">
        <f t="shared" si="3"/>
        <v>15</v>
      </c>
      <c r="I11" s="3">
        <f t="shared" si="1"/>
        <v>2.255596911026828</v>
      </c>
    </row>
    <row r="12" spans="6:9" ht="12.75">
      <c r="F12">
        <f t="shared" si="2"/>
        <v>17.5</v>
      </c>
      <c r="G12">
        <f t="shared" si="0"/>
        <v>150.48587973627292</v>
      </c>
      <c r="H12" s="3">
        <f t="shared" si="3"/>
        <v>12.5</v>
      </c>
      <c r="I12" s="3">
        <f t="shared" si="1"/>
        <v>1.9858797362729206</v>
      </c>
    </row>
    <row r="13" spans="6:9" ht="12.75">
      <c r="F13">
        <f t="shared" si="2"/>
        <v>20</v>
      </c>
      <c r="G13">
        <f t="shared" si="0"/>
        <v>150.17406567047453</v>
      </c>
      <c r="H13" s="3">
        <f t="shared" si="3"/>
        <v>10</v>
      </c>
      <c r="I13" s="3">
        <f t="shared" si="1"/>
        <v>1.6740656704745334</v>
      </c>
    </row>
    <row r="14" spans="6:9" ht="12.75">
      <c r="F14">
        <f t="shared" si="2"/>
        <v>22.5</v>
      </c>
      <c r="G14">
        <f t="shared" si="0"/>
        <v>149.81989187020528</v>
      </c>
      <c r="H14" s="3">
        <f t="shared" si="3"/>
        <v>7.5</v>
      </c>
      <c r="I14" s="3">
        <f t="shared" si="1"/>
        <v>1.3198918702052822</v>
      </c>
    </row>
    <row r="15" spans="6:9" ht="12.75">
      <c r="F15">
        <f t="shared" si="2"/>
        <v>25</v>
      </c>
      <c r="G15">
        <f t="shared" si="0"/>
        <v>149.4230571230558</v>
      </c>
      <c r="H15" s="3">
        <f t="shared" si="3"/>
        <v>5</v>
      </c>
      <c r="I15" s="3">
        <f t="shared" si="1"/>
        <v>0.9230571230557985</v>
      </c>
    </row>
    <row r="16" spans="6:9" ht="12.75">
      <c r="F16">
        <f t="shared" si="2"/>
        <v>27.5</v>
      </c>
      <c r="G16">
        <f t="shared" si="0"/>
        <v>148.98322053170955</v>
      </c>
      <c r="H16" s="3">
        <f t="shared" si="3"/>
        <v>2.5</v>
      </c>
      <c r="I16" s="3">
        <f t="shared" si="1"/>
        <v>0.4832205317095486</v>
      </c>
    </row>
    <row r="17" spans="6:9" ht="12.75">
      <c r="F17">
        <f t="shared" si="2"/>
        <v>30</v>
      </c>
      <c r="G17">
        <f t="shared" si="0"/>
        <v>148.5</v>
      </c>
      <c r="H17" s="3">
        <f t="shared" si="3"/>
        <v>0</v>
      </c>
      <c r="I17" s="3">
        <f t="shared" si="1"/>
        <v>0</v>
      </c>
    </row>
    <row r="32" ht="12.75">
      <c r="Q32" s="4"/>
    </row>
    <row r="33" ht="12.75">
      <c r="Q33" s="4"/>
    </row>
    <row r="34" ht="12.75">
      <c r="Q34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Charles Hoult</cp:lastModifiedBy>
  <dcterms:created xsi:type="dcterms:W3CDTF">2011-05-05T21:55:19Z</dcterms:created>
  <dcterms:modified xsi:type="dcterms:W3CDTF">2015-01-18T18:14:26Z</dcterms:modified>
  <cp:category/>
  <cp:version/>
  <cp:contentType/>
  <cp:contentStatus/>
</cp:coreProperties>
</file>